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<sst xmlns="http://schemas.openxmlformats.org/spreadsheetml/2006/main" count="64" uniqueCount="61">
  <si>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MUNICÍPIO DE DOIS IRMÃOS- PODER LEGISLATIVO</t>
  </si>
  <si>
    <t>CÂMARA MUNICIPAL DE VEREADORES DE DOIS IRMÃOS</t>
  </si>
  <si>
    <t>RELATÓRIO DE GESTÃO FISCAL</t>
  </si>
  <si>
    <t>DEMONSTRATIVO DA DESPESA COM PESSOAL</t>
  </si>
  <si>
    <t>ORÇAMENTOS FISCAL E DA SEGURIDADE SOCIAL</t>
  </si>
  <si>
    <t>RGF - ANEXO I (LRF, art.55, inciso I, alínea "a")</t>
  </si>
  <si>
    <t>DESPESA COM PESSOAL</t>
  </si>
  <si>
    <t>DESPESAS EXECUTADAS</t>
  </si>
  <si>
    <t>(Últimos 12 Meses)</t>
  </si>
  <si>
    <t>LIQUIDADAS</t>
  </si>
  <si>
    <r>
      <t>INSCRITAS EM RESTOS A PAGAR NÃO PROCESSADOS</t>
    </r>
    <r>
      <rPr>
        <b/>
        <vertAlign val="superscript"/>
        <sz val="8"/>
        <color indexed="8"/>
        <rFont val="Times New Roman"/>
        <family val="1"/>
      </rPr>
      <t>1</t>
    </r>
  </si>
  <si>
    <t>TOTAL (ÚLTIMOS 12 MESES)</t>
  </si>
  <si>
    <t>(a)</t>
  </si>
  <si>
    <t>(b)</t>
  </si>
  <si>
    <t>DESPESA BRUTA COM PESSOAL (I)</t>
  </si>
  <si>
    <t xml:space="preserve">   Pessoal Ativo</t>
  </si>
  <si>
    <t xml:space="preserve">         Vencimentos, Vantagens e Outras Despesas Variáveis</t>
  </si>
  <si>
    <t xml:space="preserve">         Obrigações Patronais</t>
  </si>
  <si>
    <t xml:space="preserve">         Benefícios Previdenciários</t>
  </si>
  <si>
    <t xml:space="preserve">   Pessoal Inativo e Pensionistas</t>
  </si>
  <si>
    <t xml:space="preserve">         Aposentadorias, Reserva e Reformas</t>
  </si>
  <si>
    <t xml:space="preserve">         Pensões</t>
  </si>
  <si>
    <t xml:space="preserve">        Outros Benefícios Previdenciários</t>
  </si>
  <si>
    <t xml:space="preserve">DESPESAS NÃO COMPUTADAS (II) (§ 1º do art. 19 da LRF) </t>
  </si>
  <si>
    <t xml:space="preserve">   Indenizações por Demissão e Incentivos à Demissão Voluntária</t>
  </si>
  <si>
    <t xml:space="preserve">   Decorrentes de Decisão Judicial de período anterior ao da apuração</t>
  </si>
  <si>
    <t xml:space="preserve">   Despesas de Exercícios Anteriores de período anterior ao da apuração</t>
  </si>
  <si>
    <t xml:space="preserve">   Inativos e Pensionistas com Recursos Vinculados</t>
  </si>
  <si>
    <t>DESPESA LÍQUIDA COM PESSOAL (III) = (I-II)</t>
  </si>
  <si>
    <t>APURAÇÃO DO CUMPRIMENTO DO LIMITE LEGAL</t>
  </si>
  <si>
    <t>VALOR</t>
  </si>
  <si>
    <t>% SOBRE A RCL AJUSTADA</t>
  </si>
  <si>
    <t>RECEITA CORRENTE LÍQUIDA - RCL (IV)</t>
  </si>
  <si>
    <t>-</t>
  </si>
  <si>
    <t>(-) Transferências obrigatórias da União relativas às emendas individuais (V) (§13, art. 166 da CF)</t>
  </si>
  <si>
    <t>=RECEITA CORRENTE LÍQUIDA AJUSTADA (VI)</t>
  </si>
  <si>
    <t>1. Nos demonstrativos elaborados no primeiro e no segundo quadrimestre (ou no primeiro semestre)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</si>
  <si>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Nota: Este demonstrativo de Despesa com Pessoal atende aos critérios de elaboração da STN - Secretaria do Tesouro Nacional, portanto os percentuais atingidos são diferentes do relatório de Despesa com Pessoal apurado pelo sistema SIAPC/PAD do Tribunal de Contas do Estado - TCE/RS. Nosso índice pelo cálculo do TCE ficou em 0,73%.</t>
  </si>
  <si>
    <t xml:space="preserve">                           Presidente da Câmara                                                                                                                                       Técnica em Contabilidade</t>
  </si>
  <si>
    <t xml:space="preserve">                                                                                                                                                                                                           CRC 075593/O-4  </t>
  </si>
  <si>
    <t>JULHO DE 2018 A JUNHO DE 2019</t>
  </si>
  <si>
    <t>Jul/18</t>
  </si>
  <si>
    <t>Ago/18</t>
  </si>
  <si>
    <t>Set/18</t>
  </si>
  <si>
    <t>Out/18</t>
  </si>
  <si>
    <t>Nov/18</t>
  </si>
  <si>
    <t>Dez/18</t>
  </si>
  <si>
    <t>Jan/19</t>
  </si>
  <si>
    <t>Fev/19</t>
  </si>
  <si>
    <t>Mar/19</t>
  </si>
  <si>
    <t>Abr/19</t>
  </si>
  <si>
    <t>Mai/19</t>
  </si>
  <si>
    <t>Jun/19</t>
  </si>
  <si>
    <t xml:space="preserve">   Outras despesas de pessoal decorrentes de contratos de terceirização ou de contratação de forma indireta (§ 1º do art. 18 da LRF)</t>
  </si>
  <si>
    <t>DESPESA TOTAL COM PESSOAL - DTP (VII) = (III a + III b)</t>
  </si>
  <si>
    <t>LIMITE MÁXIMO (VIII) (incisos I,II e III do art.20 da LRF)</t>
  </si>
  <si>
    <t xml:space="preserve">LIMITE PRUDENCIAL (IX) = (0,95 x VIII) (parágrafo único do art. 22 da LRF) </t>
  </si>
  <si>
    <t>LIMITE DE ALERTA (X) = (0,90 x VIII) (inciso II do § 1º do art.59 da LRF)</t>
  </si>
  <si>
    <t xml:space="preserve">FONTE: Sistema - Tecnosweb, Unidade Responsável - Setor de Contabilidade, Data de emissão - 23/Jul/2019, Hora de Emissão - 10h e 30m </t>
  </si>
  <si>
    <r>
      <t xml:space="preserve">O Relatório de  Gestão Fiscal do 1º semestre de 2019, encontra-se afixado no Mural de publicações  da Câmara Municipal na rua São Leopoldo,  1231,  no horário de 8:00 às 14:00 horas, a contar do dia 24 de julho de 2019, bem como no site:  </t>
    </r>
    <r>
      <rPr>
        <b/>
        <u val="single"/>
        <sz val="9"/>
        <color indexed="8"/>
        <rFont val="Times New Roman"/>
        <family val="1"/>
      </rPr>
      <t>www.doisirmaos.rs.leg.br</t>
    </r>
    <r>
      <rPr>
        <b/>
        <sz val="9"/>
        <color indexed="8"/>
        <rFont val="Times New Roman"/>
        <family val="1"/>
      </rPr>
      <t xml:space="preserve">   </t>
    </r>
  </si>
  <si>
    <t xml:space="preserve">                                Sérgio Luiz Fink                                                                                                                                              Charlise Salla Vetter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</si>
</sst>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;[Red]#,##0.00"/>
    <numFmt numFmtId="165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4" fontId="44" fillId="0" borderId="11" xfId="0" applyNumberFormat="1" applyFont="1" applyBorder="1" applyAlignment="1">
      <alignment horizontal="right"/>
    </xf>
    <xf numFmtId="4" fontId="44" fillId="0" borderId="10" xfId="0" applyNumberFormat="1" applyFont="1" applyBorder="1" applyAlignment="1">
      <alignment horizontal="right"/>
    </xf>
    <xf numFmtId="4" fontId="44" fillId="0" borderId="13" xfId="0" applyNumberFormat="1" applyFont="1" applyBorder="1" applyAlignment="1">
      <alignment horizontal="right"/>
    </xf>
    <xf numFmtId="0" fontId="44" fillId="0" borderId="22" xfId="0" applyFont="1" applyBorder="1" applyAlignment="1">
      <alignment/>
    </xf>
    <xf numFmtId="4" fontId="44" fillId="0" borderId="22" xfId="0" applyNumberFormat="1" applyFont="1" applyBorder="1" applyAlignment="1">
      <alignment horizontal="right"/>
    </xf>
    <xf numFmtId="4" fontId="44" fillId="0" borderId="14" xfId="0" applyNumberFormat="1" applyFont="1" applyBorder="1" applyAlignment="1">
      <alignment horizontal="right"/>
    </xf>
    <xf numFmtId="4" fontId="44" fillId="0" borderId="23" xfId="0" applyNumberFormat="1" applyFont="1" applyBorder="1" applyAlignment="1">
      <alignment horizontal="right"/>
    </xf>
    <xf numFmtId="0" fontId="44" fillId="0" borderId="22" xfId="0" applyFont="1" applyBorder="1" applyAlignment="1">
      <alignment wrapText="1"/>
    </xf>
    <xf numFmtId="4" fontId="44" fillId="0" borderId="22" xfId="0" applyNumberFormat="1" applyFont="1" applyBorder="1" applyAlignment="1">
      <alignment horizontal="right" wrapText="1"/>
    </xf>
    <xf numFmtId="0" fontId="44" fillId="0" borderId="14" xfId="0" applyFont="1" applyBorder="1" applyAlignment="1">
      <alignment/>
    </xf>
    <xf numFmtId="4" fontId="44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44" fillId="33" borderId="24" xfId="0" applyFont="1" applyFill="1" applyBorder="1" applyAlignment="1">
      <alignment/>
    </xf>
    <xf numFmtId="4" fontId="44" fillId="33" borderId="24" xfId="0" applyNumberFormat="1" applyFont="1" applyFill="1" applyBorder="1" applyAlignment="1">
      <alignment horizontal="right"/>
    </xf>
    <xf numFmtId="4" fontId="45" fillId="33" borderId="14" xfId="0" applyNumberFormat="1" applyFont="1" applyFill="1" applyBorder="1" applyAlignment="1">
      <alignment horizontal="right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164" fontId="44" fillId="33" borderId="18" xfId="0" applyNumberFormat="1" applyFont="1" applyFill="1" applyBorder="1" applyAlignment="1">
      <alignment horizontal="center"/>
    </xf>
    <xf numFmtId="164" fontId="44" fillId="33" borderId="19" xfId="0" applyNumberFormat="1" applyFont="1" applyFill="1" applyBorder="1" applyAlignment="1">
      <alignment horizontal="center"/>
    </xf>
    <xf numFmtId="164" fontId="44" fillId="33" borderId="20" xfId="0" applyNumberFormat="1" applyFont="1" applyFill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4" fontId="44" fillId="0" borderId="18" xfId="60" applyNumberFormat="1" applyFont="1" applyBorder="1" applyAlignment="1">
      <alignment horizontal="center"/>
    </xf>
    <xf numFmtId="4" fontId="44" fillId="0" borderId="19" xfId="60" applyNumberFormat="1" applyFont="1" applyBorder="1" applyAlignment="1">
      <alignment horizontal="center"/>
    </xf>
    <xf numFmtId="4" fontId="44" fillId="0" borderId="20" xfId="60" applyNumberFormat="1" applyFont="1" applyBorder="1" applyAlignment="1">
      <alignment horizontal="center"/>
    </xf>
    <xf numFmtId="164" fontId="44" fillId="0" borderId="18" xfId="0" applyNumberFormat="1" applyFont="1" applyBorder="1" applyAlignment="1">
      <alignment horizontal="center"/>
    </xf>
    <xf numFmtId="164" fontId="44" fillId="0" borderId="19" xfId="0" applyNumberFormat="1" applyFont="1" applyBorder="1" applyAlignment="1">
      <alignment horizontal="center"/>
    </xf>
    <xf numFmtId="164" fontId="44" fillId="0" borderId="20" xfId="0" applyNumberFormat="1" applyFont="1" applyBorder="1" applyAlignment="1">
      <alignment horizontal="center"/>
    </xf>
    <xf numFmtId="0" fontId="44" fillId="0" borderId="18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49" fontId="44" fillId="0" borderId="18" xfId="0" applyNumberFormat="1" applyFont="1" applyBorder="1" applyAlignment="1">
      <alignment horizontal="center" wrapText="1"/>
    </xf>
    <xf numFmtId="49" fontId="44" fillId="0" borderId="19" xfId="0" applyNumberFormat="1" applyFont="1" applyBorder="1" applyAlignment="1">
      <alignment horizontal="center" wrapText="1"/>
    </xf>
    <xf numFmtId="49" fontId="44" fillId="0" borderId="20" xfId="0" applyNumberFormat="1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49" fontId="44" fillId="0" borderId="18" xfId="0" applyNumberFormat="1" applyFont="1" applyBorder="1" applyAlignment="1" applyProtection="1">
      <alignment/>
      <protection locked="0"/>
    </xf>
    <xf numFmtId="49" fontId="44" fillId="0" borderId="19" xfId="0" applyNumberFormat="1" applyFont="1" applyBorder="1" applyAlignment="1" applyProtection="1">
      <alignment/>
      <protection locked="0"/>
    </xf>
    <xf numFmtId="49" fontId="44" fillId="0" borderId="20" xfId="0" applyNumberFormat="1" applyFont="1" applyBorder="1" applyAlignment="1" applyProtection="1">
      <alignment/>
      <protection locked="0"/>
    </xf>
    <xf numFmtId="4" fontId="44" fillId="0" borderId="18" xfId="0" applyNumberFormat="1" applyFont="1" applyBorder="1" applyAlignment="1" applyProtection="1">
      <alignment horizontal="center"/>
      <protection locked="0"/>
    </xf>
    <xf numFmtId="4" fontId="44" fillId="0" borderId="19" xfId="0" applyNumberFormat="1" applyFont="1" applyBorder="1" applyAlignment="1" applyProtection="1">
      <alignment horizontal="center"/>
      <protection locked="0"/>
    </xf>
    <xf numFmtId="4" fontId="44" fillId="0" borderId="20" xfId="0" applyNumberFormat="1" applyFont="1" applyBorder="1" applyAlignment="1" applyProtection="1">
      <alignment horizontal="center"/>
      <protection locked="0"/>
    </xf>
    <xf numFmtId="49" fontId="44" fillId="0" borderId="18" xfId="0" applyNumberFormat="1" applyFont="1" applyBorder="1" applyAlignment="1" applyProtection="1">
      <alignment horizontal="center"/>
      <protection locked="0"/>
    </xf>
    <xf numFmtId="49" fontId="44" fillId="0" borderId="19" xfId="0" applyNumberFormat="1" applyFont="1" applyBorder="1" applyAlignment="1" applyProtection="1">
      <alignment horizontal="center"/>
      <protection locked="0"/>
    </xf>
    <xf numFmtId="49" fontId="44" fillId="0" borderId="20" xfId="0" applyNumberFormat="1" applyFont="1" applyBorder="1" applyAlignment="1" applyProtection="1">
      <alignment horizontal="center"/>
      <protection locked="0"/>
    </xf>
    <xf numFmtId="0" fontId="44" fillId="33" borderId="18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4" fillId="33" borderId="20" xfId="0" applyFont="1" applyFill="1" applyBorder="1" applyAlignment="1">
      <alignment/>
    </xf>
    <xf numFmtId="4" fontId="44" fillId="33" borderId="18" xfId="0" applyNumberFormat="1" applyFont="1" applyFill="1" applyBorder="1" applyAlignment="1">
      <alignment horizontal="center"/>
    </xf>
    <xf numFmtId="4" fontId="44" fillId="33" borderId="19" xfId="0" applyNumberFormat="1" applyFont="1" applyFill="1" applyBorder="1" applyAlignment="1">
      <alignment horizontal="center"/>
    </xf>
    <xf numFmtId="4" fontId="44" fillId="33" borderId="20" xfId="0" applyNumberFormat="1" applyFont="1" applyFill="1" applyBorder="1" applyAlignment="1">
      <alignment horizontal="center"/>
    </xf>
    <xf numFmtId="164" fontId="45" fillId="33" borderId="18" xfId="0" applyNumberFormat="1" applyFont="1" applyFill="1" applyBorder="1" applyAlignment="1">
      <alignment horizontal="center"/>
    </xf>
    <xf numFmtId="164" fontId="45" fillId="33" borderId="19" xfId="0" applyNumberFormat="1" applyFont="1" applyFill="1" applyBorder="1" applyAlignment="1">
      <alignment horizontal="center"/>
    </xf>
    <xf numFmtId="164" fontId="45" fillId="33" borderId="20" xfId="0" applyNumberFormat="1" applyFont="1" applyFill="1" applyBorder="1" applyAlignment="1">
      <alignment horizontal="center"/>
    </xf>
    <xf numFmtId="0" fontId="44" fillId="0" borderId="20" xfId="0" applyFont="1" applyBorder="1" applyAlignment="1">
      <alignment/>
    </xf>
    <xf numFmtId="4" fontId="44" fillId="0" borderId="18" xfId="0" applyNumberFormat="1" applyFont="1" applyBorder="1" applyAlignment="1">
      <alignment horizontal="center"/>
    </xf>
    <xf numFmtId="4" fontId="44" fillId="0" borderId="19" xfId="0" applyNumberFormat="1" applyFont="1" applyBorder="1" applyAlignment="1">
      <alignment horizontal="center"/>
    </xf>
    <xf numFmtId="4" fontId="44" fillId="0" borderId="20" xfId="0" applyNumberFormat="1" applyFont="1" applyBorder="1" applyAlignment="1">
      <alignment horizontal="center"/>
    </xf>
    <xf numFmtId="164" fontId="25" fillId="0" borderId="18" xfId="0" applyNumberFormat="1" applyFont="1" applyBorder="1" applyAlignment="1">
      <alignment horizontal="center"/>
    </xf>
    <xf numFmtId="164" fontId="25" fillId="0" borderId="19" xfId="0" applyNumberFormat="1" applyFont="1" applyBorder="1" applyAlignment="1">
      <alignment horizontal="center"/>
    </xf>
    <xf numFmtId="164" fontId="25" fillId="0" borderId="20" xfId="0" applyNumberFormat="1" applyFont="1" applyBorder="1" applyAlignment="1">
      <alignment horizontal="center"/>
    </xf>
    <xf numFmtId="0" fontId="50" fillId="0" borderId="12" xfId="0" applyFont="1" applyBorder="1" applyAlignment="1">
      <alignment/>
    </xf>
    <xf numFmtId="0" fontId="47" fillId="0" borderId="0" xfId="0" applyFont="1" applyAlignment="1">
      <alignment horizontal="justify" wrapText="1"/>
    </xf>
    <xf numFmtId="0" fontId="50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8" fontId="46" fillId="0" borderId="0" xfId="0" applyNumberFormat="1" applyFont="1" applyAlignment="1">
      <alignment horizontal="right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0</xdr:rowOff>
    </xdr:from>
    <xdr:to>
      <xdr:col>6</xdr:col>
      <xdr:colOff>152400</xdr:colOff>
      <xdr:row>0</xdr:row>
      <xdr:rowOff>1066800</xdr:rowOff>
    </xdr:to>
    <xdr:pic>
      <xdr:nvPicPr>
        <xdr:cNvPr id="1" name="Picture 2" descr="http://www.objetivas.com.br/arquivos/2013/05/fHyzC8N9FH_im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9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4">
      <selection activeCell="H14" sqref="H14"/>
    </sheetView>
  </sheetViews>
  <sheetFormatPr defaultColWidth="9.140625" defaultRowHeight="15"/>
  <cols>
    <col min="1" max="1" width="63.00390625" style="0" customWidth="1"/>
    <col min="2" max="2" width="12.8515625" style="0" customWidth="1"/>
    <col min="3" max="7" width="11.421875" style="0" customWidth="1"/>
    <col min="8" max="8" width="10.8515625" style="0" customWidth="1"/>
    <col min="9" max="9" width="11.140625" style="0" customWidth="1"/>
    <col min="10" max="11" width="11.28125" style="0" customWidth="1"/>
    <col min="12" max="12" width="11.140625" style="0" customWidth="1"/>
    <col min="13" max="13" width="11.28125" style="0" customWidth="1"/>
    <col min="14" max="14" width="12.421875" style="0" customWidth="1"/>
    <col min="15" max="15" width="17.28125" style="0" customWidth="1"/>
  </cols>
  <sheetData>
    <row r="1" spans="1:15" ht="10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" t="s">
        <v>40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96">
        <v>1</v>
      </c>
    </row>
    <row r="9" spans="1:15" ht="15">
      <c r="A9" s="5" t="s">
        <v>6</v>
      </c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1:15" ht="15">
      <c r="A10" s="9"/>
      <c r="B10" s="10" t="s">
        <v>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1" spans="1:15" ht="15">
      <c r="A11" s="9"/>
      <c r="B11" s="13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6" t="s">
        <v>10</v>
      </c>
    </row>
    <row r="12" spans="1:15" ht="36.75">
      <c r="A12" s="9"/>
      <c r="B12" s="17" t="s">
        <v>41</v>
      </c>
      <c r="C12" s="17" t="s">
        <v>42</v>
      </c>
      <c r="D12" s="17" t="s">
        <v>43</v>
      </c>
      <c r="E12" s="17" t="s">
        <v>44</v>
      </c>
      <c r="F12" s="17" t="s">
        <v>45</v>
      </c>
      <c r="G12" s="17" t="s">
        <v>46</v>
      </c>
      <c r="H12" s="17" t="s">
        <v>47</v>
      </c>
      <c r="I12" s="17" t="s">
        <v>48</v>
      </c>
      <c r="J12" s="17" t="s">
        <v>49</v>
      </c>
      <c r="K12" s="17" t="s">
        <v>50</v>
      </c>
      <c r="L12" s="17" t="s">
        <v>51</v>
      </c>
      <c r="M12" s="17" t="s">
        <v>52</v>
      </c>
      <c r="N12" s="18" t="s">
        <v>11</v>
      </c>
      <c r="O12" s="19"/>
    </row>
    <row r="13" spans="1:15" ht="1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12</v>
      </c>
      <c r="O13" s="23" t="s">
        <v>13</v>
      </c>
    </row>
    <row r="14" spans="1:15" ht="15">
      <c r="A14" s="24" t="s">
        <v>14</v>
      </c>
      <c r="B14" s="25">
        <v>56105.38</v>
      </c>
      <c r="C14" s="25">
        <v>54678.04</v>
      </c>
      <c r="D14" s="25">
        <v>54665.67</v>
      </c>
      <c r="E14" s="25">
        <v>55374.85</v>
      </c>
      <c r="F14" s="25">
        <v>76915.74</v>
      </c>
      <c r="G14" s="25">
        <v>58892.63</v>
      </c>
      <c r="H14" s="25">
        <v>52878.09</v>
      </c>
      <c r="I14" s="25">
        <v>57410.52</v>
      </c>
      <c r="J14" s="25">
        <v>57994.55</v>
      </c>
      <c r="K14" s="25">
        <v>57920.81</v>
      </c>
      <c r="L14" s="25">
        <v>69407.41</v>
      </c>
      <c r="M14" s="25">
        <v>57920.81</v>
      </c>
      <c r="N14" s="26">
        <f aca="true" t="shared" si="0" ref="N14:N29">SUM(B14:M14)</f>
        <v>710164.5</v>
      </c>
      <c r="O14" s="27">
        <v>0</v>
      </c>
    </row>
    <row r="15" spans="1:15" ht="15">
      <c r="A15" s="28" t="s">
        <v>15</v>
      </c>
      <c r="B15" s="29">
        <v>56105.38</v>
      </c>
      <c r="C15" s="29">
        <v>54678.04</v>
      </c>
      <c r="D15" s="29">
        <v>54665.67</v>
      </c>
      <c r="E15" s="29">
        <v>55374.85</v>
      </c>
      <c r="F15" s="29">
        <v>76915.74</v>
      </c>
      <c r="G15" s="29">
        <v>58892.63</v>
      </c>
      <c r="H15" s="29">
        <f>SUM(H16:H17)</f>
        <v>52878.090000000004</v>
      </c>
      <c r="I15" s="29">
        <v>57410.52</v>
      </c>
      <c r="J15" s="29">
        <v>57994.55</v>
      </c>
      <c r="K15" s="29">
        <v>57920.81</v>
      </c>
      <c r="L15" s="29">
        <v>69407.41</v>
      </c>
      <c r="M15" s="29">
        <v>57920.81</v>
      </c>
      <c r="N15" s="30">
        <f t="shared" si="0"/>
        <v>710164.5</v>
      </c>
      <c r="O15" s="31">
        <v>0</v>
      </c>
    </row>
    <row r="16" spans="1:15" ht="15">
      <c r="A16" s="28" t="s">
        <v>16</v>
      </c>
      <c r="B16" s="29">
        <v>46081.8</v>
      </c>
      <c r="C16" s="29">
        <v>44821.61</v>
      </c>
      <c r="D16" s="29">
        <v>44439.49</v>
      </c>
      <c r="E16" s="29">
        <v>45025.59</v>
      </c>
      <c r="F16" s="29">
        <v>61028.02</v>
      </c>
      <c r="G16" s="29">
        <v>48608.14</v>
      </c>
      <c r="H16" s="29">
        <v>43442.72</v>
      </c>
      <c r="I16" s="29">
        <v>47222.33</v>
      </c>
      <c r="J16" s="29">
        <v>47692.24</v>
      </c>
      <c r="K16" s="29">
        <v>47473.89</v>
      </c>
      <c r="L16" s="29">
        <v>58960.49</v>
      </c>
      <c r="M16" s="29">
        <v>47473.89</v>
      </c>
      <c r="N16" s="30">
        <f t="shared" si="0"/>
        <v>582270.2100000001</v>
      </c>
      <c r="O16" s="31">
        <v>0</v>
      </c>
    </row>
    <row r="17" spans="1:15" ht="15">
      <c r="A17" s="28" t="s">
        <v>17</v>
      </c>
      <c r="B17" s="29">
        <v>10023.58</v>
      </c>
      <c r="C17" s="29">
        <v>9856.43</v>
      </c>
      <c r="D17" s="29">
        <v>10226.18</v>
      </c>
      <c r="E17" s="29">
        <v>10349.26</v>
      </c>
      <c r="F17" s="29">
        <v>15887.72</v>
      </c>
      <c r="G17" s="29">
        <v>10284.49</v>
      </c>
      <c r="H17" s="29">
        <v>9435.37</v>
      </c>
      <c r="I17" s="29">
        <v>10188.19</v>
      </c>
      <c r="J17" s="29">
        <v>10302.31</v>
      </c>
      <c r="K17" s="29">
        <v>10446.92</v>
      </c>
      <c r="L17" s="29">
        <v>10446.92</v>
      </c>
      <c r="M17" s="29">
        <v>10446.92</v>
      </c>
      <c r="N17" s="30">
        <f t="shared" si="0"/>
        <v>127894.29</v>
      </c>
      <c r="O17" s="31">
        <v>0</v>
      </c>
    </row>
    <row r="18" spans="1:15" ht="15">
      <c r="A18" s="28" t="s">
        <v>18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0">
        <f t="shared" si="0"/>
        <v>0</v>
      </c>
      <c r="O18" s="31">
        <v>0</v>
      </c>
    </row>
    <row r="19" spans="1:15" ht="15">
      <c r="A19" s="28" t="s">
        <v>19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0</v>
      </c>
      <c r="O19" s="31">
        <v>0</v>
      </c>
    </row>
    <row r="20" spans="1:15" ht="15">
      <c r="A20" s="28" t="s">
        <v>20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0">
        <f t="shared" si="0"/>
        <v>0</v>
      </c>
      <c r="O20" s="31">
        <v>0</v>
      </c>
    </row>
    <row r="21" spans="1:15" ht="15">
      <c r="A21" s="28" t="s">
        <v>21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0">
        <f t="shared" si="0"/>
        <v>0</v>
      </c>
      <c r="O21" s="31">
        <v>0</v>
      </c>
    </row>
    <row r="22" spans="1:15" ht="15">
      <c r="A22" s="28" t="s">
        <v>22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0</v>
      </c>
      <c r="O22" s="31">
        <v>0</v>
      </c>
    </row>
    <row r="23" spans="1:15" ht="26.25">
      <c r="A23" s="32" t="s">
        <v>53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0">
        <f t="shared" si="0"/>
        <v>0</v>
      </c>
      <c r="O23" s="31">
        <v>0</v>
      </c>
    </row>
    <row r="24" spans="1:15" ht="15">
      <c r="A24" s="28" t="s">
        <v>23</v>
      </c>
      <c r="B24" s="29">
        <v>0</v>
      </c>
      <c r="C24" s="29">
        <v>0</v>
      </c>
      <c r="D24" s="29">
        <v>0</v>
      </c>
      <c r="E24" s="29">
        <v>0</v>
      </c>
      <c r="F24" s="29">
        <v>2481.51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0">
        <f t="shared" si="0"/>
        <v>2481.51</v>
      </c>
      <c r="O24" s="31">
        <v>0</v>
      </c>
    </row>
    <row r="25" spans="1:15" ht="15">
      <c r="A25" s="28" t="s">
        <v>24</v>
      </c>
      <c r="B25" s="29">
        <v>0</v>
      </c>
      <c r="C25" s="29">
        <v>0</v>
      </c>
      <c r="D25" s="29">
        <v>0</v>
      </c>
      <c r="E25" s="29">
        <v>0</v>
      </c>
      <c r="F25" s="29">
        <v>2481.51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0">
        <f t="shared" si="0"/>
        <v>2481.51</v>
      </c>
      <c r="O25" s="31">
        <v>0</v>
      </c>
    </row>
    <row r="26" spans="1:15" ht="15">
      <c r="A26" s="28" t="s">
        <v>25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0">
        <f t="shared" si="0"/>
        <v>0</v>
      </c>
      <c r="O26" s="31">
        <v>0</v>
      </c>
    </row>
    <row r="27" spans="1:15" ht="15">
      <c r="A27" s="28" t="s">
        <v>26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0">
        <f t="shared" si="0"/>
        <v>0</v>
      </c>
      <c r="O27" s="31">
        <v>0</v>
      </c>
    </row>
    <row r="28" spans="1:16" ht="15">
      <c r="A28" s="34" t="s">
        <v>27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29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29">
        <v>0</v>
      </c>
      <c r="N28" s="35">
        <f t="shared" si="0"/>
        <v>0</v>
      </c>
      <c r="O28" s="31">
        <v>0</v>
      </c>
      <c r="P28" s="36"/>
    </row>
    <row r="29" spans="1:16" ht="15">
      <c r="A29" s="37" t="s">
        <v>28</v>
      </c>
      <c r="B29" s="38">
        <f aca="true" t="shared" si="1" ref="B29:M29">SUM(B14-B24)</f>
        <v>56105.38</v>
      </c>
      <c r="C29" s="38">
        <f t="shared" si="1"/>
        <v>54678.04</v>
      </c>
      <c r="D29" s="38">
        <f t="shared" si="1"/>
        <v>54665.67</v>
      </c>
      <c r="E29" s="38">
        <f t="shared" si="1"/>
        <v>55374.85</v>
      </c>
      <c r="F29" s="38">
        <f t="shared" si="1"/>
        <v>74434.23000000001</v>
      </c>
      <c r="G29" s="38">
        <f t="shared" si="1"/>
        <v>58892.63</v>
      </c>
      <c r="H29" s="38">
        <f t="shared" si="1"/>
        <v>52878.09</v>
      </c>
      <c r="I29" s="38">
        <f t="shared" si="1"/>
        <v>57410.52</v>
      </c>
      <c r="J29" s="38">
        <f t="shared" si="1"/>
        <v>57994.55</v>
      </c>
      <c r="K29" s="38">
        <f t="shared" si="1"/>
        <v>57920.81</v>
      </c>
      <c r="L29" s="38">
        <f t="shared" si="1"/>
        <v>69407.41</v>
      </c>
      <c r="M29" s="38">
        <f t="shared" si="1"/>
        <v>57920.81</v>
      </c>
      <c r="N29" s="39">
        <f t="shared" si="0"/>
        <v>707682.99</v>
      </c>
      <c r="O29" s="38">
        <v>0</v>
      </c>
      <c r="P29" s="36"/>
    </row>
    <row r="30" spans="1:15" ht="15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ht="15">
      <c r="A31" s="43" t="s">
        <v>29</v>
      </c>
      <c r="B31" s="44"/>
      <c r="C31" s="44"/>
      <c r="D31" s="44"/>
      <c r="E31" s="45"/>
      <c r="F31" s="43" t="s">
        <v>30</v>
      </c>
      <c r="G31" s="44"/>
      <c r="H31" s="44"/>
      <c r="I31" s="44"/>
      <c r="J31" s="45"/>
      <c r="K31" s="46" t="s">
        <v>31</v>
      </c>
      <c r="L31" s="47"/>
      <c r="M31" s="47"/>
      <c r="N31" s="47"/>
      <c r="O31" s="48"/>
    </row>
    <row r="32" spans="1:15" ht="15">
      <c r="A32" s="49" t="s">
        <v>32</v>
      </c>
      <c r="B32" s="50"/>
      <c r="C32" s="50"/>
      <c r="D32" s="50"/>
      <c r="E32" s="50"/>
      <c r="F32" s="51">
        <v>95213709.46</v>
      </c>
      <c r="G32" s="52"/>
      <c r="H32" s="52"/>
      <c r="I32" s="52"/>
      <c r="J32" s="53"/>
      <c r="K32" s="54" t="s">
        <v>33</v>
      </c>
      <c r="L32" s="55"/>
      <c r="M32" s="55"/>
      <c r="N32" s="55"/>
      <c r="O32" s="56"/>
    </row>
    <row r="33" spans="1:15" ht="15">
      <c r="A33" s="57" t="s">
        <v>34</v>
      </c>
      <c r="B33" s="58"/>
      <c r="C33" s="58"/>
      <c r="D33" s="58"/>
      <c r="E33" s="59"/>
      <c r="F33" s="60" t="s">
        <v>33</v>
      </c>
      <c r="G33" s="61"/>
      <c r="H33" s="61"/>
      <c r="I33" s="61"/>
      <c r="J33" s="62"/>
      <c r="K33" s="63" t="s">
        <v>33</v>
      </c>
      <c r="L33" s="64"/>
      <c r="M33" s="64"/>
      <c r="N33" s="64"/>
      <c r="O33" s="65"/>
    </row>
    <row r="34" spans="1:15" ht="15">
      <c r="A34" s="66" t="s">
        <v>35</v>
      </c>
      <c r="B34" s="67"/>
      <c r="C34" s="67"/>
      <c r="D34" s="67"/>
      <c r="E34" s="68"/>
      <c r="F34" s="69">
        <v>95213709.46</v>
      </c>
      <c r="G34" s="70"/>
      <c r="H34" s="70"/>
      <c r="I34" s="70"/>
      <c r="J34" s="71"/>
      <c r="K34" s="72" t="s">
        <v>33</v>
      </c>
      <c r="L34" s="73"/>
      <c r="M34" s="73"/>
      <c r="N34" s="73"/>
      <c r="O34" s="74"/>
    </row>
    <row r="35" spans="1:15" ht="15">
      <c r="A35" s="75" t="s">
        <v>54</v>
      </c>
      <c r="B35" s="76"/>
      <c r="C35" s="76"/>
      <c r="D35" s="76"/>
      <c r="E35" s="77"/>
      <c r="F35" s="78">
        <f>SUM(N29+O29)</f>
        <v>707682.99</v>
      </c>
      <c r="G35" s="79"/>
      <c r="H35" s="79"/>
      <c r="I35" s="79"/>
      <c r="J35" s="80"/>
      <c r="K35" s="81">
        <f>-SUM(F35/F34*100)</f>
        <v>-0.7432574510683285</v>
      </c>
      <c r="L35" s="82"/>
      <c r="M35" s="82"/>
      <c r="N35" s="82"/>
      <c r="O35" s="83"/>
    </row>
    <row r="36" spans="1:15" ht="15">
      <c r="A36" s="49" t="s">
        <v>55</v>
      </c>
      <c r="B36" s="50"/>
      <c r="C36" s="50"/>
      <c r="D36" s="50"/>
      <c r="E36" s="84"/>
      <c r="F36" s="85">
        <f>SUM(F32*0.06)</f>
        <v>5712822.5676</v>
      </c>
      <c r="G36" s="86"/>
      <c r="H36" s="86"/>
      <c r="I36" s="86"/>
      <c r="J36" s="87"/>
      <c r="K36" s="88">
        <v>6</v>
      </c>
      <c r="L36" s="89"/>
      <c r="M36" s="89"/>
      <c r="N36" s="89"/>
      <c r="O36" s="90"/>
    </row>
    <row r="37" spans="1:15" ht="15">
      <c r="A37" s="49" t="s">
        <v>56</v>
      </c>
      <c r="B37" s="50"/>
      <c r="C37" s="50"/>
      <c r="D37" s="50"/>
      <c r="E37" s="84"/>
      <c r="F37" s="85">
        <f>SUM(F34*0.057)</f>
        <v>5427181.43922</v>
      </c>
      <c r="G37" s="86"/>
      <c r="H37" s="86"/>
      <c r="I37" s="86"/>
      <c r="J37" s="87"/>
      <c r="K37" s="88">
        <v>5.7</v>
      </c>
      <c r="L37" s="89"/>
      <c r="M37" s="89"/>
      <c r="N37" s="89"/>
      <c r="O37" s="90"/>
    </row>
    <row r="38" spans="1:15" ht="15">
      <c r="A38" s="49" t="s">
        <v>57</v>
      </c>
      <c r="B38" s="50"/>
      <c r="C38" s="50"/>
      <c r="D38" s="50"/>
      <c r="E38" s="84"/>
      <c r="F38" s="85">
        <f>SUM(F34*0.054)</f>
        <v>5141540.3108399995</v>
      </c>
      <c r="G38" s="86"/>
      <c r="H38" s="86"/>
      <c r="I38" s="86"/>
      <c r="J38" s="87"/>
      <c r="K38" s="88">
        <v>5.4</v>
      </c>
      <c r="L38" s="89"/>
      <c r="M38" s="89"/>
      <c r="N38" s="89"/>
      <c r="O38" s="90"/>
    </row>
    <row r="39" spans="1:15" ht="15">
      <c r="A39" s="91" t="s">
        <v>58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1:15" ht="27.75" customHeight="1">
      <c r="A40" s="92" t="s">
        <v>36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1:15" ht="27" customHeight="1">
      <c r="A41" s="92" t="s">
        <v>37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1:15" ht="21.75" customHeight="1">
      <c r="A42" s="97" t="s">
        <v>59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</row>
    <row r="43" spans="1:15" ht="49.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1:15" ht="15">
      <c r="A44" s="94" t="s">
        <v>60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1:15" ht="15">
      <c r="A45" s="94" t="s">
        <v>38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spans="1:15" ht="15">
      <c r="A46" s="94" t="s">
        <v>39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8" spans="1:13" ht="1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</sheetData>
  <sheetProtection/>
  <mergeCells count="43">
    <mergeCell ref="A46:O46"/>
    <mergeCell ref="A39:O39"/>
    <mergeCell ref="A40:O40"/>
    <mergeCell ref="A41:O41"/>
    <mergeCell ref="A42:O42"/>
    <mergeCell ref="A44:O44"/>
    <mergeCell ref="A45:O45"/>
    <mergeCell ref="A37:E37"/>
    <mergeCell ref="F37:J37"/>
    <mergeCell ref="K37:O37"/>
    <mergeCell ref="A38:E38"/>
    <mergeCell ref="F38:J38"/>
    <mergeCell ref="K38:O38"/>
    <mergeCell ref="A35:E35"/>
    <mergeCell ref="F35:J35"/>
    <mergeCell ref="K35:O35"/>
    <mergeCell ref="A36:E36"/>
    <mergeCell ref="F36:J36"/>
    <mergeCell ref="K36:O36"/>
    <mergeCell ref="A33:E33"/>
    <mergeCell ref="F33:J33"/>
    <mergeCell ref="K33:O33"/>
    <mergeCell ref="A34:E34"/>
    <mergeCell ref="F34:J34"/>
    <mergeCell ref="K34:O34"/>
    <mergeCell ref="A31:E31"/>
    <mergeCell ref="F31:J31"/>
    <mergeCell ref="K31:O31"/>
    <mergeCell ref="A32:E32"/>
    <mergeCell ref="F32:J32"/>
    <mergeCell ref="K32:O32"/>
    <mergeCell ref="A9:A13"/>
    <mergeCell ref="B9:O9"/>
    <mergeCell ref="B10:O10"/>
    <mergeCell ref="B11:N11"/>
    <mergeCell ref="O11:O12"/>
    <mergeCell ref="A30:O30"/>
    <mergeCell ref="A1:O1"/>
    <mergeCell ref="A2:O2"/>
    <mergeCell ref="A3:O3"/>
    <mergeCell ref="A4:O4"/>
    <mergeCell ref="A5:O5"/>
    <mergeCell ref="A6:O6"/>
  </mergeCells>
  <printOptions/>
  <pageMargins left="0.4330708661417323" right="0.2362204724409449" top="0.7480314960629921" bottom="0.7480314960629921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cp:lastPrinted>2019-07-23T13:29:37Z</cp:lastPrinted>
  <dcterms:created xsi:type="dcterms:W3CDTF">2019-07-23T12:15:16Z</dcterms:created>
  <dcterms:modified xsi:type="dcterms:W3CDTF">2019-07-23T13:43:22Z</dcterms:modified>
  <cp:category/>
  <cp:version/>
  <cp:contentType/>
  <cp:contentStatus/>
</cp:coreProperties>
</file>